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{2ACB87FC-30B2-E411-9409-005056" sheetId="1" r:id="rId1"/>
  </sheets>
  <calcPr calcId="145621"/>
</workbook>
</file>

<file path=xl/calcChain.xml><?xml version="1.0" encoding="utf-8"?>
<calcChain xmlns="http://schemas.openxmlformats.org/spreadsheetml/2006/main">
  <c r="M56" i="1" l="1"/>
  <c r="M57" i="1"/>
  <c r="M58" i="1"/>
  <c r="M59" i="1"/>
  <c r="M60" i="1"/>
  <c r="M61" i="1"/>
  <c r="M62" i="1"/>
  <c r="M63" i="1"/>
  <c r="M65" i="1" l="1"/>
  <c r="M66" i="1" s="1"/>
  <c r="C63" i="1"/>
  <c r="D63" i="1"/>
  <c r="E63" i="1"/>
  <c r="F63" i="1"/>
  <c r="G63" i="1"/>
  <c r="H63" i="1"/>
  <c r="I63" i="1"/>
  <c r="K63" i="1"/>
  <c r="N63" i="1"/>
  <c r="B63" i="1"/>
  <c r="C62" i="1"/>
  <c r="D62" i="1"/>
  <c r="E62" i="1"/>
  <c r="F62" i="1"/>
  <c r="G62" i="1"/>
  <c r="H62" i="1"/>
  <c r="I62" i="1"/>
  <c r="K62" i="1"/>
  <c r="N62" i="1"/>
  <c r="B62" i="1"/>
  <c r="C61" i="1"/>
  <c r="D61" i="1"/>
  <c r="E61" i="1"/>
  <c r="F61" i="1"/>
  <c r="G61" i="1"/>
  <c r="H61" i="1"/>
  <c r="I61" i="1"/>
  <c r="K61" i="1"/>
  <c r="N61" i="1"/>
  <c r="B61" i="1"/>
  <c r="C60" i="1"/>
  <c r="D60" i="1"/>
  <c r="E60" i="1"/>
  <c r="F60" i="1"/>
  <c r="G60" i="1"/>
  <c r="H60" i="1"/>
  <c r="I60" i="1"/>
  <c r="K60" i="1"/>
  <c r="N60" i="1"/>
  <c r="B60" i="1"/>
  <c r="C58" i="1"/>
  <c r="D58" i="1"/>
  <c r="E58" i="1"/>
  <c r="F58" i="1"/>
  <c r="G58" i="1"/>
  <c r="H58" i="1"/>
  <c r="I58" i="1"/>
  <c r="K58" i="1"/>
  <c r="N58" i="1"/>
  <c r="C59" i="1"/>
  <c r="D59" i="1"/>
  <c r="E59" i="1"/>
  <c r="F59" i="1"/>
  <c r="G59" i="1"/>
  <c r="H59" i="1"/>
  <c r="I59" i="1"/>
  <c r="K59" i="1"/>
  <c r="N59" i="1"/>
  <c r="B59" i="1"/>
  <c r="B58" i="1"/>
  <c r="C57" i="1"/>
  <c r="D57" i="1"/>
  <c r="E57" i="1"/>
  <c r="F57" i="1"/>
  <c r="G57" i="1"/>
  <c r="H57" i="1"/>
  <c r="I57" i="1"/>
  <c r="K57" i="1"/>
  <c r="N57" i="1"/>
  <c r="B57" i="1"/>
  <c r="C56" i="1"/>
  <c r="D56" i="1"/>
  <c r="E56" i="1"/>
  <c r="F56" i="1"/>
  <c r="G56" i="1"/>
  <c r="H56" i="1"/>
  <c r="I56" i="1"/>
  <c r="K56" i="1"/>
  <c r="N56" i="1"/>
  <c r="B56" i="1"/>
  <c r="H73" i="1"/>
  <c r="G73" i="1"/>
  <c r="F73" i="1"/>
  <c r="E73" i="1"/>
  <c r="D73" i="1"/>
  <c r="C73" i="1"/>
  <c r="B73" i="1"/>
  <c r="J71" i="1"/>
  <c r="J41" i="1"/>
  <c r="O41" i="1" s="1"/>
  <c r="J52" i="1"/>
  <c r="O52" i="1" s="1"/>
  <c r="J5" i="1"/>
  <c r="O5" i="1" s="1"/>
  <c r="J28" i="1"/>
  <c r="O28" i="1" s="1"/>
  <c r="J20" i="1"/>
  <c r="O20" i="1" s="1"/>
  <c r="J21" i="1"/>
  <c r="O21" i="1" s="1"/>
  <c r="J35" i="1"/>
  <c r="O35" i="1" s="1"/>
  <c r="O60" i="1" s="1"/>
  <c r="J37" i="1"/>
  <c r="O37" i="1" s="1"/>
  <c r="J6" i="1"/>
  <c r="O6" i="1" s="1"/>
  <c r="J30" i="1"/>
  <c r="O30" i="1" s="1"/>
  <c r="J7" i="1"/>
  <c r="O7" i="1" s="1"/>
  <c r="J42" i="1"/>
  <c r="O42" i="1" s="1"/>
  <c r="J22" i="1"/>
  <c r="O22" i="1" s="1"/>
  <c r="J43" i="1"/>
  <c r="O43" i="1" s="1"/>
  <c r="J44" i="1"/>
  <c r="O44" i="1" s="1"/>
  <c r="J23" i="1"/>
  <c r="O23" i="1" s="1"/>
  <c r="J12" i="1"/>
  <c r="O12" i="1" s="1"/>
  <c r="J45" i="1"/>
  <c r="O45" i="1" s="1"/>
  <c r="J46" i="1"/>
  <c r="O46" i="1" s="1"/>
  <c r="J47" i="1"/>
  <c r="O47" i="1" s="1"/>
  <c r="J48" i="1"/>
  <c r="O48" i="1" s="1"/>
  <c r="J16" i="1"/>
  <c r="O16" i="1" s="1"/>
  <c r="J53" i="1"/>
  <c r="O53" i="1" s="1"/>
  <c r="J29" i="1"/>
  <c r="O29" i="1" s="1"/>
  <c r="J24" i="1"/>
  <c r="O24" i="1" s="1"/>
  <c r="J25" i="1"/>
  <c r="O25" i="1" s="1"/>
  <c r="J11" i="1"/>
  <c r="O11" i="1" s="1"/>
  <c r="J19" i="1"/>
  <c r="O19" i="1" s="1"/>
  <c r="J8" i="1"/>
  <c r="O8" i="1" s="1"/>
  <c r="J4" i="1"/>
  <c r="O4" i="1" s="1"/>
  <c r="J13" i="1"/>
  <c r="O13" i="1" s="1"/>
  <c r="J31" i="1"/>
  <c r="O31" i="1" s="1"/>
  <c r="J26" i="1"/>
  <c r="O26" i="1" s="1"/>
  <c r="J17" i="1"/>
  <c r="O17" i="1" s="1"/>
  <c r="J32" i="1"/>
  <c r="O32" i="1" s="1"/>
  <c r="J14" i="1"/>
  <c r="O14" i="1" s="1"/>
  <c r="J15" i="1"/>
  <c r="O15" i="1" s="1"/>
  <c r="J51" i="1"/>
  <c r="O51" i="1" s="1"/>
  <c r="J49" i="1"/>
  <c r="O49" i="1" s="1"/>
  <c r="J33" i="1"/>
  <c r="O33" i="1" s="1"/>
  <c r="J38" i="1"/>
  <c r="O38" i="1" s="1"/>
  <c r="J27" i="1"/>
  <c r="O27" i="1" s="1"/>
  <c r="J9" i="1"/>
  <c r="O9" i="1" s="1"/>
  <c r="J10" i="1"/>
  <c r="O10" i="1" s="1"/>
  <c r="J40" i="1"/>
  <c r="L40" i="1" s="1"/>
  <c r="O63" i="1" l="1"/>
  <c r="K65" i="1"/>
  <c r="K66" i="1" s="1"/>
  <c r="H65" i="1"/>
  <c r="H66" i="1" s="1"/>
  <c r="H69" i="1" s="1"/>
  <c r="F65" i="1"/>
  <c r="F66" i="1" s="1"/>
  <c r="F69" i="1" s="1"/>
  <c r="D65" i="1"/>
  <c r="D66" i="1" s="1"/>
  <c r="D69" i="1" s="1"/>
  <c r="N65" i="1"/>
  <c r="N66" i="1" s="1"/>
  <c r="I65" i="1"/>
  <c r="I66" i="1" s="1"/>
  <c r="G65" i="1"/>
  <c r="G66" i="1" s="1"/>
  <c r="G69" i="1" s="1"/>
  <c r="E65" i="1"/>
  <c r="E66" i="1" s="1"/>
  <c r="E69" i="1" s="1"/>
  <c r="C65" i="1"/>
  <c r="C66" i="1" s="1"/>
  <c r="C69" i="1" s="1"/>
  <c r="O56" i="1"/>
  <c r="O59" i="1"/>
  <c r="O57" i="1"/>
  <c r="O58" i="1"/>
  <c r="O61" i="1"/>
  <c r="B65" i="1"/>
  <c r="B66" i="1" s="1"/>
  <c r="B69" i="1" s="1"/>
  <c r="J56" i="1"/>
  <c r="J60" i="1"/>
  <c r="J62" i="1"/>
  <c r="J57" i="1"/>
  <c r="J59" i="1"/>
  <c r="J58" i="1"/>
  <c r="J61" i="1"/>
  <c r="J63" i="1"/>
  <c r="O40" i="1"/>
  <c r="O62" i="1" s="1"/>
  <c r="L10" i="1"/>
  <c r="L27" i="1"/>
  <c r="L33" i="1"/>
  <c r="L51" i="1"/>
  <c r="L14" i="1"/>
  <c r="L17" i="1"/>
  <c r="L31" i="1"/>
  <c r="L4" i="1"/>
  <c r="L19" i="1"/>
  <c r="L25" i="1"/>
  <c r="L29" i="1"/>
  <c r="L16" i="1"/>
  <c r="L47" i="1"/>
  <c r="L45" i="1"/>
  <c r="L23" i="1"/>
  <c r="L43" i="1"/>
  <c r="L42" i="1"/>
  <c r="L30" i="1"/>
  <c r="L37" i="1"/>
  <c r="L21" i="1"/>
  <c r="L28" i="1"/>
  <c r="L52" i="1"/>
  <c r="L9" i="1"/>
  <c r="L38" i="1"/>
  <c r="L49" i="1"/>
  <c r="L15" i="1"/>
  <c r="L32" i="1"/>
  <c r="L26" i="1"/>
  <c r="L13" i="1"/>
  <c r="L8" i="1"/>
  <c r="L11" i="1"/>
  <c r="L24" i="1"/>
  <c r="L53" i="1"/>
  <c r="L48" i="1"/>
  <c r="L46" i="1"/>
  <c r="L12" i="1"/>
  <c r="L44" i="1"/>
  <c r="L22" i="1"/>
  <c r="L7" i="1"/>
  <c r="L6" i="1"/>
  <c r="L35" i="1"/>
  <c r="L60" i="1" s="1"/>
  <c r="L20" i="1"/>
  <c r="L5" i="1"/>
  <c r="L41" i="1"/>
  <c r="L62" i="1" l="1"/>
  <c r="L59" i="1"/>
  <c r="O65" i="1"/>
  <c r="O66" i="1" s="1"/>
  <c r="L56" i="1"/>
  <c r="L63" i="1"/>
  <c r="J65" i="1"/>
  <c r="J66" i="1" s="1"/>
  <c r="J69" i="1" s="1"/>
  <c r="L57" i="1"/>
  <c r="L61" i="1"/>
  <c r="L58" i="1"/>
  <c r="L65" i="1" l="1"/>
  <c r="L66" i="1" s="1"/>
</calcChain>
</file>

<file path=xl/sharedStrings.xml><?xml version="1.0" encoding="utf-8"?>
<sst xmlns="http://schemas.openxmlformats.org/spreadsheetml/2006/main" count="83" uniqueCount="83">
  <si>
    <t>Foreningen for leger i vitenskapelige stillinger</t>
  </si>
  <si>
    <t>Leger i samfunnsmedisinsk arbeid</t>
  </si>
  <si>
    <t>Norsk arbeidsmedisinsk forening</t>
  </si>
  <si>
    <t>Norsk overlegeforening</t>
  </si>
  <si>
    <t>Praktiserende spesialisters landsforening</t>
  </si>
  <si>
    <t>Yngre legers forening</t>
  </si>
  <si>
    <t>Den norske patologforening</t>
  </si>
  <si>
    <t>Norsk anestesiologisk forening</t>
  </si>
  <si>
    <t>Norsk barne- og ungd.psyk.forening</t>
  </si>
  <si>
    <t>Norsk barnekirurgisk forening</t>
  </si>
  <si>
    <t>Norsk barnelegeforening</t>
  </si>
  <si>
    <t>Norsk cardiologisk selskap</t>
  </si>
  <si>
    <t>Norsk endokrinologisk forening</t>
  </si>
  <si>
    <t>Norsk foren. for allmennmedisin</t>
  </si>
  <si>
    <t>Norsk foren. for arbeidsmedisin</t>
  </si>
  <si>
    <t>Norsk foren. for bryst- og endokrinkirurgi</t>
  </si>
  <si>
    <t>Norsk foren. for fysikalsk- og rehabiliteringsmedisin</t>
  </si>
  <si>
    <t>Norsk foren. for immunologi/transf.med.</t>
  </si>
  <si>
    <t>Norsk foren. for infeksjonsmedisin</t>
  </si>
  <si>
    <t>Norsk foren. for klinisk farmakologi</t>
  </si>
  <si>
    <t>Norsk foren. for klinisk nevrofysiologi</t>
  </si>
  <si>
    <t>Norsk foren. for lungemedisin</t>
  </si>
  <si>
    <t>Norsk foren. for maxillofacial kirurgi</t>
  </si>
  <si>
    <t>Norsk foren. for medisinsk biokjemi</t>
  </si>
  <si>
    <t>Norsk foren. for medisinsk genetikk</t>
  </si>
  <si>
    <t>Norsk foren. for medisinsk mikrobiologi</t>
  </si>
  <si>
    <t>Norsk foren. for nukleærmedisin og molekylær avbilding</t>
  </si>
  <si>
    <t>Norsk foren. for rus- og avhengighetsmedisin</t>
  </si>
  <si>
    <t>Norsk gastroenterologisk forening</t>
  </si>
  <si>
    <t>Norsk geriatrisk forening</t>
  </si>
  <si>
    <t>Norsk gynekologisk forening</t>
  </si>
  <si>
    <t>Norsk indremedisinsk forening</t>
  </si>
  <si>
    <t>Norsk karkirurgisk forening</t>
  </si>
  <si>
    <t>Norsk kirurgisk forening</t>
  </si>
  <si>
    <t>Norsk nevrokirurgisk forening</t>
  </si>
  <si>
    <t>Norsk nevrologisk forening</t>
  </si>
  <si>
    <t>Norsk nyremedisinsk forening</t>
  </si>
  <si>
    <t>Norsk oftalmologisk forening</t>
  </si>
  <si>
    <t>Norsk onkologisk forening</t>
  </si>
  <si>
    <t>Norsk ortopedisk forening</t>
  </si>
  <si>
    <t>Norsk plastikkirurgisk forening</t>
  </si>
  <si>
    <t>Norsk psykiatrisk forening</t>
  </si>
  <si>
    <t>Norsk radiologisk forening</t>
  </si>
  <si>
    <t>Norsk revmatologisk forening</t>
  </si>
  <si>
    <t>Norsk samfunnsmedisinsk forening</t>
  </si>
  <si>
    <t>Norsk selskap for hematologi</t>
  </si>
  <si>
    <t>Norsk thoraxkirurgisk forening</t>
  </si>
  <si>
    <t>Norsk urologisk forening</t>
  </si>
  <si>
    <t>Allmennlege-foreningen</t>
  </si>
  <si>
    <t>Assosierte medlemmer</t>
  </si>
  <si>
    <t>Fagmedisinsk forening/yrkesforening (pluss Nmf)</t>
  </si>
  <si>
    <t>Pivottabell: antall medlemmer i yrkesforeninger (pluss Nmf) og fagmedisinske foreninger per 1.2. 2015</t>
  </si>
  <si>
    <t>Norsk medisin-studentforening (Nmf)</t>
  </si>
  <si>
    <t>Herav spesialister</t>
  </si>
  <si>
    <t>Totalt antall medlemskap inkl. assosierte medlemmer</t>
  </si>
  <si>
    <t>Totalt antall ordinære medlemskap</t>
  </si>
  <si>
    <t>Totalt antall legemedlemmer inkl. assosierte</t>
  </si>
  <si>
    <t>Total antall ordinære legemedlemmer i yrkesfor.</t>
  </si>
  <si>
    <t>Antall assosierte medlemmer i yrkesfor.</t>
  </si>
  <si>
    <t>&gt;</t>
  </si>
  <si>
    <t>Norsk foren. for dermatologi og venerologi</t>
  </si>
  <si>
    <t>1: Kirurgiske fag, hovedspesialiteter</t>
  </si>
  <si>
    <t>3: Allmennmedisin</t>
  </si>
  <si>
    <t>5: Medisinske servicefag</t>
  </si>
  <si>
    <t>6: Psykiatriske fag</t>
  </si>
  <si>
    <t>Totalt antall medlemskap i fagmedisinske foreninger</t>
  </si>
  <si>
    <t>2: (Indre)medisinske fag, hovedspesialiteter</t>
  </si>
  <si>
    <t>- herav foreninger for hovedspesialiteter</t>
  </si>
  <si>
    <t>4: Grupperettede medisinske fag</t>
  </si>
  <si>
    <t>- herav medlemmer som mangler medlemskap i FMF</t>
  </si>
  <si>
    <t>Ikke-spesialister av totalt antall ordinære medlemskap</t>
  </si>
  <si>
    <t>Herav registrert som "LIS", dvs. reg. at de er under spesialisering</t>
  </si>
  <si>
    <t>1: Generell kirurgi, grenspesialiteter</t>
  </si>
  <si>
    <t>2: Indremedisin, grenspesialiteter</t>
  </si>
  <si>
    <t>Norsk foren. for gastroenterologisk kirurgi</t>
  </si>
  <si>
    <t>Valggruppe 1 Kirurgiske fag (4 repr i LS)</t>
  </si>
  <si>
    <t>Valggruppe 2 Medisinske fag  (4 repr i LS)</t>
  </si>
  <si>
    <t>Valggruppe 3 Allmennmedisin  (3 repr i LS)</t>
  </si>
  <si>
    <t>Valggruppe 4 Grupperettede medisinske fag  (3 repr i LS)</t>
  </si>
  <si>
    <t>Valggruppe 5 Medisinske servicefag  (3 repr i LS)</t>
  </si>
  <si>
    <t>Valggruppe 6 Psykiatriske fag (3 repr i LS)</t>
  </si>
  <si>
    <t>Norsk foren. for otorhinolaryngologi, hode- og halskirurgi</t>
  </si>
  <si>
    <t>Antall medlemskap i valggruppene  (20 repr i 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</si>
</sst>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6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2" xfId="0" applyNumberFormat="1" applyFont="1" applyFill="1" applyBorder="1" applyAlignment="1">
      <alignment vertical="top" wrapText="1" readingOrder="1"/>
    </xf>
    <xf numFmtId="3" fontId="3" fillId="0" borderId="1" xfId="0" applyNumberFormat="1" applyFont="1" applyFill="1" applyBorder="1" applyAlignment="1">
      <alignment vertical="top" wrapText="1" readingOrder="1"/>
    </xf>
    <xf numFmtId="3" fontId="3" fillId="0" borderId="2" xfId="0" applyNumberFormat="1" applyFont="1" applyFill="1" applyBorder="1" applyAlignment="1">
      <alignment vertical="top" wrapText="1" readingOrder="1"/>
    </xf>
    <xf numFmtId="3" fontId="3" fillId="2" borderId="1" xfId="0" applyNumberFormat="1" applyFont="1" applyFill="1" applyBorder="1" applyAlignment="1">
      <alignment vertical="top" wrapText="1" readingOrder="1"/>
    </xf>
    <xf numFmtId="3" fontId="3" fillId="2" borderId="2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3" fontId="3" fillId="2" borderId="0" xfId="0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6" fillId="3" borderId="1" xfId="0" applyFont="1" applyFill="1" applyBorder="1"/>
    <xf numFmtId="3" fontId="6" fillId="3" borderId="1" xfId="0" applyNumberFormat="1" applyFont="1" applyFill="1" applyBorder="1"/>
    <xf numFmtId="0" fontId="5" fillId="3" borderId="0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6" fillId="3" borderId="1" xfId="0" quotePrefix="1" applyFont="1" applyFill="1" applyBorder="1"/>
    <xf numFmtId="0" fontId="3" fillId="2" borderId="0" xfId="0" quotePrefix="1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tabSelected="1" workbookViewId="0">
      <pane xSplit="1" topLeftCell="B1" activePane="topRight" state="frozen"/>
      <selection pane="topRight" sqref="A1:B1"/>
    </sheetView>
  </sheetViews>
  <sheetFormatPr baseColWidth="10" defaultRowHeight="15" x14ac:dyDescent="0.25"/>
  <cols>
    <col min="1" max="1" width="53.5703125" customWidth="1"/>
    <col min="2" max="12" width="20.7109375" customWidth="1"/>
    <col min="13" max="13" width="20.7109375" style="4" customWidth="1"/>
    <col min="14" max="15" width="20.7109375" customWidth="1"/>
  </cols>
  <sheetData>
    <row r="1" spans="1:15" ht="51.75" customHeight="1" x14ac:dyDescent="0.25">
      <c r="A1" s="24" t="s">
        <v>51</v>
      </c>
      <c r="B1" s="25"/>
      <c r="C1" s="25"/>
      <c r="D1" s="25"/>
      <c r="N1" s="4"/>
    </row>
    <row r="2" spans="1:15" ht="60" x14ac:dyDescent="0.25">
      <c r="A2" s="3" t="s">
        <v>50</v>
      </c>
      <c r="B2" s="3" t="s">
        <v>48</v>
      </c>
      <c r="C2" s="1" t="s">
        <v>0</v>
      </c>
      <c r="D2" s="3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3" t="s">
        <v>52</v>
      </c>
      <c r="J2" s="3" t="s">
        <v>55</v>
      </c>
      <c r="K2" s="3" t="s">
        <v>53</v>
      </c>
      <c r="L2" s="3" t="s">
        <v>70</v>
      </c>
      <c r="M2" s="3" t="s">
        <v>71</v>
      </c>
      <c r="N2" s="3" t="s">
        <v>49</v>
      </c>
      <c r="O2" s="3" t="s">
        <v>54</v>
      </c>
    </row>
    <row r="3" spans="1:15" x14ac:dyDescent="0.25">
      <c r="A3" s="3" t="s">
        <v>75</v>
      </c>
      <c r="B3" s="3"/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  <c r="O3" s="5"/>
    </row>
    <row r="4" spans="1:15" ht="15" customHeight="1" x14ac:dyDescent="0.25">
      <c r="A4" s="2" t="s">
        <v>33</v>
      </c>
      <c r="B4" s="6">
        <v>10</v>
      </c>
      <c r="C4" s="6">
        <v>14</v>
      </c>
      <c r="D4" s="6">
        <v>18</v>
      </c>
      <c r="E4" s="6">
        <v>4</v>
      </c>
      <c r="F4" s="6">
        <v>817</v>
      </c>
      <c r="G4" s="6">
        <v>42</v>
      </c>
      <c r="H4" s="6">
        <v>553</v>
      </c>
      <c r="I4" s="6"/>
      <c r="J4" s="6">
        <f t="shared" ref="J4:J17" si="0">SUM(B4:I4)</f>
        <v>1458</v>
      </c>
      <c r="K4" s="7">
        <v>859</v>
      </c>
      <c r="L4" s="7">
        <f t="shared" ref="L4:L17" si="1">J4-K4</f>
        <v>599</v>
      </c>
      <c r="M4" s="7">
        <v>465</v>
      </c>
      <c r="N4" s="7">
        <v>93</v>
      </c>
      <c r="O4" s="7">
        <f t="shared" ref="O4:O17" si="2">J4+N4</f>
        <v>1551</v>
      </c>
    </row>
    <row r="5" spans="1:15" ht="15" customHeight="1" x14ac:dyDescent="0.25">
      <c r="A5" s="2" t="s">
        <v>9</v>
      </c>
      <c r="B5" s="6"/>
      <c r="C5" s="6"/>
      <c r="D5" s="6"/>
      <c r="E5" s="6"/>
      <c r="F5" s="6">
        <v>20</v>
      </c>
      <c r="G5" s="6"/>
      <c r="H5" s="6">
        <v>13</v>
      </c>
      <c r="I5" s="6">
        <v>1</v>
      </c>
      <c r="J5" s="6">
        <f t="shared" si="0"/>
        <v>34</v>
      </c>
      <c r="K5" s="7">
        <v>18</v>
      </c>
      <c r="L5" s="7">
        <f t="shared" si="1"/>
        <v>16</v>
      </c>
      <c r="M5" s="7">
        <v>11</v>
      </c>
      <c r="N5" s="7">
        <v>8</v>
      </c>
      <c r="O5" s="7">
        <f t="shared" si="2"/>
        <v>42</v>
      </c>
    </row>
    <row r="6" spans="1:15" ht="15" customHeight="1" x14ac:dyDescent="0.25">
      <c r="A6" s="2" t="s">
        <v>15</v>
      </c>
      <c r="B6" s="6"/>
      <c r="C6" s="6"/>
      <c r="D6" s="6">
        <v>2</v>
      </c>
      <c r="E6" s="6"/>
      <c r="F6" s="6">
        <v>49</v>
      </c>
      <c r="G6" s="6"/>
      <c r="H6" s="6">
        <v>22</v>
      </c>
      <c r="I6" s="6"/>
      <c r="J6" s="6">
        <f t="shared" si="0"/>
        <v>73</v>
      </c>
      <c r="K6" s="7">
        <v>52</v>
      </c>
      <c r="L6" s="7">
        <f t="shared" si="1"/>
        <v>21</v>
      </c>
      <c r="M6" s="7">
        <v>19</v>
      </c>
      <c r="N6" s="7">
        <v>13</v>
      </c>
      <c r="O6" s="7">
        <f t="shared" si="2"/>
        <v>86</v>
      </c>
    </row>
    <row r="7" spans="1:15" ht="15" customHeight="1" x14ac:dyDescent="0.25">
      <c r="A7" s="2" t="s">
        <v>74</v>
      </c>
      <c r="B7" s="6"/>
      <c r="C7" s="6">
        <v>6</v>
      </c>
      <c r="D7" s="6">
        <v>4</v>
      </c>
      <c r="E7" s="6"/>
      <c r="F7" s="6">
        <v>246</v>
      </c>
      <c r="G7" s="6">
        <v>2</v>
      </c>
      <c r="H7" s="6">
        <v>79</v>
      </c>
      <c r="I7" s="6"/>
      <c r="J7" s="6">
        <f t="shared" si="0"/>
        <v>337</v>
      </c>
      <c r="K7" s="7">
        <v>261</v>
      </c>
      <c r="L7" s="7">
        <f t="shared" si="1"/>
        <v>76</v>
      </c>
      <c r="M7" s="7">
        <v>61</v>
      </c>
      <c r="N7" s="7">
        <v>20</v>
      </c>
      <c r="O7" s="7">
        <f t="shared" si="2"/>
        <v>357</v>
      </c>
    </row>
    <row r="8" spans="1:15" ht="15" customHeight="1" x14ac:dyDescent="0.25">
      <c r="A8" s="2" t="s">
        <v>32</v>
      </c>
      <c r="B8" s="6">
        <v>1</v>
      </c>
      <c r="C8" s="6">
        <v>6</v>
      </c>
      <c r="D8" s="6">
        <v>4</v>
      </c>
      <c r="E8" s="6"/>
      <c r="F8" s="6">
        <v>116</v>
      </c>
      <c r="G8" s="6">
        <v>2</v>
      </c>
      <c r="H8" s="6">
        <v>28</v>
      </c>
      <c r="I8" s="6"/>
      <c r="J8" s="6">
        <f t="shared" si="0"/>
        <v>157</v>
      </c>
      <c r="K8" s="7">
        <v>105</v>
      </c>
      <c r="L8" s="7">
        <f t="shared" si="1"/>
        <v>52</v>
      </c>
      <c r="M8" s="7">
        <v>21</v>
      </c>
      <c r="N8" s="7">
        <v>13</v>
      </c>
      <c r="O8" s="7">
        <f t="shared" si="2"/>
        <v>170</v>
      </c>
    </row>
    <row r="9" spans="1:15" ht="15" customHeight="1" x14ac:dyDescent="0.25">
      <c r="A9" s="2" t="s">
        <v>46</v>
      </c>
      <c r="B9" s="6"/>
      <c r="C9" s="6"/>
      <c r="D9" s="6">
        <v>3</v>
      </c>
      <c r="E9" s="6"/>
      <c r="F9" s="6">
        <v>55</v>
      </c>
      <c r="G9" s="6"/>
      <c r="H9" s="6">
        <v>23</v>
      </c>
      <c r="I9" s="6"/>
      <c r="J9" s="6">
        <f t="shared" si="0"/>
        <v>81</v>
      </c>
      <c r="K9" s="7">
        <v>66</v>
      </c>
      <c r="L9" s="7">
        <f t="shared" si="1"/>
        <v>15</v>
      </c>
      <c r="M9" s="7">
        <v>10</v>
      </c>
      <c r="N9" s="7">
        <v>23</v>
      </c>
      <c r="O9" s="7">
        <f t="shared" si="2"/>
        <v>104</v>
      </c>
    </row>
    <row r="10" spans="1:15" ht="15" customHeight="1" x14ac:dyDescent="0.25">
      <c r="A10" s="2" t="s">
        <v>47</v>
      </c>
      <c r="B10" s="6">
        <v>2</v>
      </c>
      <c r="C10" s="6">
        <v>1</v>
      </c>
      <c r="D10" s="6">
        <v>1</v>
      </c>
      <c r="E10" s="6">
        <v>2</v>
      </c>
      <c r="F10" s="6">
        <v>177</v>
      </c>
      <c r="G10" s="6">
        <v>19</v>
      </c>
      <c r="H10" s="6">
        <v>58</v>
      </c>
      <c r="I10" s="6"/>
      <c r="J10" s="6">
        <f t="shared" si="0"/>
        <v>260</v>
      </c>
      <c r="K10" s="7">
        <v>197</v>
      </c>
      <c r="L10" s="7">
        <f t="shared" si="1"/>
        <v>63</v>
      </c>
      <c r="M10" s="7">
        <v>40</v>
      </c>
      <c r="N10" s="7">
        <v>5</v>
      </c>
      <c r="O10" s="7">
        <f t="shared" si="2"/>
        <v>265</v>
      </c>
    </row>
    <row r="11" spans="1:15" ht="15" customHeight="1" x14ac:dyDescent="0.25">
      <c r="A11" s="2" t="s">
        <v>30</v>
      </c>
      <c r="B11" s="6">
        <v>4</v>
      </c>
      <c r="C11" s="6">
        <v>27</v>
      </c>
      <c r="D11" s="6">
        <v>12</v>
      </c>
      <c r="E11" s="6"/>
      <c r="F11" s="6">
        <v>511</v>
      </c>
      <c r="G11" s="6">
        <v>185</v>
      </c>
      <c r="H11" s="6">
        <v>339</v>
      </c>
      <c r="I11" s="6"/>
      <c r="J11" s="6">
        <f t="shared" si="0"/>
        <v>1078</v>
      </c>
      <c r="K11" s="7">
        <v>685</v>
      </c>
      <c r="L11" s="7">
        <f t="shared" si="1"/>
        <v>393</v>
      </c>
      <c r="M11" s="7">
        <v>314</v>
      </c>
      <c r="N11" s="7">
        <v>16</v>
      </c>
      <c r="O11" s="7">
        <f t="shared" si="2"/>
        <v>1094</v>
      </c>
    </row>
    <row r="12" spans="1:15" ht="15" customHeight="1" x14ac:dyDescent="0.25">
      <c r="A12" s="2" t="s">
        <v>22</v>
      </c>
      <c r="B12" s="6"/>
      <c r="C12" s="6">
        <v>2</v>
      </c>
      <c r="D12" s="6"/>
      <c r="E12" s="6">
        <v>1</v>
      </c>
      <c r="F12" s="6">
        <v>13</v>
      </c>
      <c r="G12" s="6">
        <v>7</v>
      </c>
      <c r="H12" s="6">
        <v>4</v>
      </c>
      <c r="I12" s="6"/>
      <c r="J12" s="6">
        <f t="shared" si="0"/>
        <v>27</v>
      </c>
      <c r="K12" s="7">
        <v>19</v>
      </c>
      <c r="L12" s="7">
        <f t="shared" si="1"/>
        <v>8</v>
      </c>
      <c r="M12" s="7">
        <v>3</v>
      </c>
      <c r="N12" s="7">
        <v>12</v>
      </c>
      <c r="O12" s="7">
        <f t="shared" si="2"/>
        <v>39</v>
      </c>
    </row>
    <row r="13" spans="1:15" x14ac:dyDescent="0.25">
      <c r="A13" s="13" t="s">
        <v>34</v>
      </c>
      <c r="B13" s="12"/>
      <c r="C13" s="12">
        <v>4</v>
      </c>
      <c r="D13" s="12">
        <v>3</v>
      </c>
      <c r="E13" s="12"/>
      <c r="F13" s="12">
        <v>76</v>
      </c>
      <c r="G13" s="12">
        <v>1</v>
      </c>
      <c r="H13" s="12">
        <v>37</v>
      </c>
      <c r="I13" s="12"/>
      <c r="J13" s="12">
        <f t="shared" si="0"/>
        <v>121</v>
      </c>
      <c r="K13" s="12">
        <v>81</v>
      </c>
      <c r="L13" s="12">
        <f t="shared" si="1"/>
        <v>40</v>
      </c>
      <c r="M13" s="12">
        <v>28</v>
      </c>
      <c r="N13" s="12">
        <v>5</v>
      </c>
      <c r="O13" s="12">
        <f t="shared" si="2"/>
        <v>126</v>
      </c>
    </row>
    <row r="14" spans="1:15" ht="15" customHeight="1" x14ac:dyDescent="0.25">
      <c r="A14" s="2" t="s">
        <v>39</v>
      </c>
      <c r="B14" s="6">
        <v>1</v>
      </c>
      <c r="C14" s="6">
        <v>7</v>
      </c>
      <c r="D14" s="6">
        <v>1</v>
      </c>
      <c r="E14" s="6">
        <v>4</v>
      </c>
      <c r="F14" s="6">
        <v>552</v>
      </c>
      <c r="G14" s="6">
        <v>28</v>
      </c>
      <c r="H14" s="6">
        <v>364</v>
      </c>
      <c r="I14" s="6"/>
      <c r="J14" s="6">
        <f t="shared" si="0"/>
        <v>957</v>
      </c>
      <c r="K14" s="7">
        <v>580</v>
      </c>
      <c r="L14" s="7">
        <f t="shared" si="1"/>
        <v>377</v>
      </c>
      <c r="M14" s="7">
        <v>323</v>
      </c>
      <c r="N14" s="7">
        <v>30</v>
      </c>
      <c r="O14" s="7">
        <f t="shared" si="2"/>
        <v>987</v>
      </c>
    </row>
    <row r="15" spans="1:15" x14ac:dyDescent="0.25">
      <c r="A15" s="13" t="s">
        <v>40</v>
      </c>
      <c r="B15" s="12">
        <v>1</v>
      </c>
      <c r="C15" s="12">
        <v>1</v>
      </c>
      <c r="D15" s="12">
        <v>3</v>
      </c>
      <c r="E15" s="12">
        <v>1</v>
      </c>
      <c r="F15" s="12">
        <v>98</v>
      </c>
      <c r="G15" s="12">
        <v>34</v>
      </c>
      <c r="H15" s="12">
        <v>42</v>
      </c>
      <c r="I15" s="12"/>
      <c r="J15" s="12">
        <f t="shared" si="0"/>
        <v>180</v>
      </c>
      <c r="K15" s="12">
        <v>132</v>
      </c>
      <c r="L15" s="12">
        <f t="shared" si="1"/>
        <v>48</v>
      </c>
      <c r="M15" s="12">
        <v>33</v>
      </c>
      <c r="N15" s="12">
        <v>24</v>
      </c>
      <c r="O15" s="12">
        <f t="shared" si="2"/>
        <v>204</v>
      </c>
    </row>
    <row r="16" spans="1:15" ht="15" customHeight="1" x14ac:dyDescent="0.25">
      <c r="A16" s="2" t="s">
        <v>81</v>
      </c>
      <c r="B16" s="6"/>
      <c r="C16" s="6">
        <v>7</v>
      </c>
      <c r="D16" s="6">
        <v>6</v>
      </c>
      <c r="E16" s="6">
        <v>5</v>
      </c>
      <c r="F16" s="6">
        <v>199</v>
      </c>
      <c r="G16" s="6">
        <v>145</v>
      </c>
      <c r="H16" s="6">
        <v>137</v>
      </c>
      <c r="I16" s="6"/>
      <c r="J16" s="6">
        <f t="shared" si="0"/>
        <v>499</v>
      </c>
      <c r="K16" s="7">
        <v>343</v>
      </c>
      <c r="L16" s="7">
        <f t="shared" si="1"/>
        <v>156</v>
      </c>
      <c r="M16" s="7">
        <v>113</v>
      </c>
      <c r="N16" s="7">
        <v>16</v>
      </c>
      <c r="O16" s="7">
        <f t="shared" si="2"/>
        <v>515</v>
      </c>
    </row>
    <row r="17" spans="1:15" ht="15" customHeight="1" x14ac:dyDescent="0.25">
      <c r="A17" s="2" t="s">
        <v>37</v>
      </c>
      <c r="B17" s="6">
        <v>2</v>
      </c>
      <c r="C17" s="6">
        <v>7</v>
      </c>
      <c r="D17" s="6">
        <v>1</v>
      </c>
      <c r="E17" s="6">
        <v>1</v>
      </c>
      <c r="F17" s="6">
        <v>188</v>
      </c>
      <c r="G17" s="6">
        <v>251</v>
      </c>
      <c r="H17" s="6">
        <v>115</v>
      </c>
      <c r="I17" s="6"/>
      <c r="J17" s="6">
        <f t="shared" si="0"/>
        <v>565</v>
      </c>
      <c r="K17" s="7">
        <v>426</v>
      </c>
      <c r="L17" s="7">
        <f t="shared" si="1"/>
        <v>139</v>
      </c>
      <c r="M17" s="7">
        <v>93</v>
      </c>
      <c r="N17" s="7">
        <v>10</v>
      </c>
      <c r="O17" s="7">
        <f t="shared" si="2"/>
        <v>575</v>
      </c>
    </row>
    <row r="18" spans="1:15" ht="15" customHeight="1" x14ac:dyDescent="0.25">
      <c r="A18" s="3" t="s">
        <v>76</v>
      </c>
      <c r="B18" s="6"/>
      <c r="C18" s="6"/>
      <c r="D18" s="6"/>
      <c r="E18" s="6"/>
      <c r="F18" s="6"/>
      <c r="G18" s="6"/>
      <c r="H18" s="6"/>
      <c r="I18" s="6"/>
      <c r="J18" s="6"/>
      <c r="K18" s="7"/>
      <c r="L18" s="7"/>
      <c r="M18" s="7"/>
      <c r="N18" s="7"/>
      <c r="O18" s="7"/>
    </row>
    <row r="19" spans="1:15" ht="15" customHeight="1" x14ac:dyDescent="0.25">
      <c r="A19" s="2" t="s">
        <v>31</v>
      </c>
      <c r="B19" s="6">
        <v>25</v>
      </c>
      <c r="C19" s="6">
        <v>87</v>
      </c>
      <c r="D19" s="6">
        <v>40</v>
      </c>
      <c r="E19" s="6">
        <v>5</v>
      </c>
      <c r="F19" s="6">
        <v>1427</v>
      </c>
      <c r="G19" s="6">
        <v>166</v>
      </c>
      <c r="H19" s="6">
        <v>1267</v>
      </c>
      <c r="I19" s="6"/>
      <c r="J19" s="6">
        <f t="shared" ref="J19:J33" si="3">SUM(B19:I19)</f>
        <v>3017</v>
      </c>
      <c r="K19" s="7">
        <v>1699</v>
      </c>
      <c r="L19" s="7">
        <f t="shared" ref="L19:L33" si="4">J19-K19</f>
        <v>1318</v>
      </c>
      <c r="M19" s="7">
        <v>1137</v>
      </c>
      <c r="N19" s="7">
        <v>97</v>
      </c>
      <c r="O19" s="7">
        <f t="shared" ref="O19:O33" si="5">J19+N19</f>
        <v>3114</v>
      </c>
    </row>
    <row r="20" spans="1:15" ht="15" customHeight="1" x14ac:dyDescent="0.25">
      <c r="A20" s="2" t="s">
        <v>11</v>
      </c>
      <c r="B20" s="6">
        <v>3</v>
      </c>
      <c r="C20" s="6">
        <v>28</v>
      </c>
      <c r="D20" s="6">
        <v>10</v>
      </c>
      <c r="E20" s="6"/>
      <c r="F20" s="6">
        <v>375</v>
      </c>
      <c r="G20" s="6">
        <v>48</v>
      </c>
      <c r="H20" s="6">
        <v>222</v>
      </c>
      <c r="I20" s="6"/>
      <c r="J20" s="6">
        <f t="shared" si="3"/>
        <v>686</v>
      </c>
      <c r="K20" s="7">
        <v>450</v>
      </c>
      <c r="L20" s="7">
        <f t="shared" si="4"/>
        <v>236</v>
      </c>
      <c r="M20" s="7">
        <v>156</v>
      </c>
      <c r="N20" s="7">
        <v>86</v>
      </c>
      <c r="O20" s="7">
        <f t="shared" si="5"/>
        <v>772</v>
      </c>
    </row>
    <row r="21" spans="1:15" ht="15" customHeight="1" x14ac:dyDescent="0.25">
      <c r="A21" s="2" t="s">
        <v>12</v>
      </c>
      <c r="B21" s="6"/>
      <c r="C21" s="6">
        <v>12</v>
      </c>
      <c r="D21" s="6"/>
      <c r="E21" s="6"/>
      <c r="F21" s="6">
        <v>87</v>
      </c>
      <c r="G21" s="6">
        <v>10</v>
      </c>
      <c r="H21" s="6">
        <v>35</v>
      </c>
      <c r="I21" s="6"/>
      <c r="J21" s="6">
        <f t="shared" si="3"/>
        <v>144</v>
      </c>
      <c r="K21" s="7">
        <v>104</v>
      </c>
      <c r="L21" s="7">
        <f t="shared" si="4"/>
        <v>40</v>
      </c>
      <c r="M21" s="7">
        <v>27</v>
      </c>
      <c r="N21" s="7">
        <v>18</v>
      </c>
      <c r="O21" s="7">
        <f t="shared" si="5"/>
        <v>162</v>
      </c>
    </row>
    <row r="22" spans="1:15" ht="15" customHeight="1" x14ac:dyDescent="0.25">
      <c r="A22" s="2" t="s">
        <v>18</v>
      </c>
      <c r="B22" s="6">
        <v>3</v>
      </c>
      <c r="C22" s="6">
        <v>12</v>
      </c>
      <c r="D22" s="6">
        <v>2</v>
      </c>
      <c r="E22" s="6">
        <v>2</v>
      </c>
      <c r="F22" s="6">
        <v>114</v>
      </c>
      <c r="G22" s="6">
        <v>2</v>
      </c>
      <c r="H22" s="6">
        <v>68</v>
      </c>
      <c r="I22" s="6"/>
      <c r="J22" s="6">
        <f t="shared" si="3"/>
        <v>203</v>
      </c>
      <c r="K22" s="7">
        <v>139</v>
      </c>
      <c r="L22" s="7">
        <f t="shared" si="4"/>
        <v>64</v>
      </c>
      <c r="M22" s="7">
        <v>45</v>
      </c>
      <c r="N22" s="7">
        <v>67</v>
      </c>
      <c r="O22" s="7">
        <f t="shared" si="5"/>
        <v>270</v>
      </c>
    </row>
    <row r="23" spans="1:15" ht="15" customHeight="1" x14ac:dyDescent="0.25">
      <c r="A23" s="2" t="s">
        <v>21</v>
      </c>
      <c r="B23" s="6"/>
      <c r="C23" s="6">
        <v>9</v>
      </c>
      <c r="D23" s="6">
        <v>6</v>
      </c>
      <c r="E23" s="6">
        <v>2</v>
      </c>
      <c r="F23" s="6">
        <v>197</v>
      </c>
      <c r="G23" s="6">
        <v>26</v>
      </c>
      <c r="H23" s="6">
        <v>85</v>
      </c>
      <c r="I23" s="6">
        <v>1</v>
      </c>
      <c r="J23" s="6">
        <f t="shared" si="3"/>
        <v>326</v>
      </c>
      <c r="K23" s="7">
        <v>231</v>
      </c>
      <c r="L23" s="7">
        <f t="shared" si="4"/>
        <v>95</v>
      </c>
      <c r="M23" s="7">
        <v>69</v>
      </c>
      <c r="N23" s="7">
        <v>43</v>
      </c>
      <c r="O23" s="7">
        <f t="shared" si="5"/>
        <v>369</v>
      </c>
    </row>
    <row r="24" spans="1:15" ht="15" customHeight="1" x14ac:dyDescent="0.25">
      <c r="A24" s="2" t="s">
        <v>28</v>
      </c>
      <c r="B24" s="6"/>
      <c r="C24" s="6">
        <v>12</v>
      </c>
      <c r="D24" s="6">
        <v>2</v>
      </c>
      <c r="E24" s="6">
        <v>1</v>
      </c>
      <c r="F24" s="6">
        <v>230</v>
      </c>
      <c r="G24" s="6">
        <v>25</v>
      </c>
      <c r="H24" s="6">
        <v>91</v>
      </c>
      <c r="I24" s="6">
        <v>1</v>
      </c>
      <c r="J24" s="6">
        <f t="shared" si="3"/>
        <v>362</v>
      </c>
      <c r="K24" s="7">
        <v>263</v>
      </c>
      <c r="L24" s="7">
        <f t="shared" si="4"/>
        <v>99</v>
      </c>
      <c r="M24" s="7">
        <v>70</v>
      </c>
      <c r="N24" s="7">
        <v>57</v>
      </c>
      <c r="O24" s="7">
        <f t="shared" si="5"/>
        <v>419</v>
      </c>
    </row>
    <row r="25" spans="1:15" ht="15" customHeight="1" x14ac:dyDescent="0.25">
      <c r="A25" s="2" t="s">
        <v>29</v>
      </c>
      <c r="B25" s="6">
        <v>13</v>
      </c>
      <c r="C25" s="6">
        <v>5</v>
      </c>
      <c r="D25" s="6">
        <v>13</v>
      </c>
      <c r="E25" s="6"/>
      <c r="F25" s="6">
        <v>113</v>
      </c>
      <c r="G25" s="6">
        <v>4</v>
      </c>
      <c r="H25" s="6">
        <v>74</v>
      </c>
      <c r="I25" s="6"/>
      <c r="J25" s="6">
        <f t="shared" si="3"/>
        <v>222</v>
      </c>
      <c r="K25" s="7">
        <v>114</v>
      </c>
      <c r="L25" s="7">
        <f t="shared" si="4"/>
        <v>108</v>
      </c>
      <c r="M25" s="7">
        <v>73</v>
      </c>
      <c r="N25" s="7">
        <v>17</v>
      </c>
      <c r="O25" s="7">
        <f t="shared" si="5"/>
        <v>239</v>
      </c>
    </row>
    <row r="26" spans="1:15" x14ac:dyDescent="0.25">
      <c r="A26" s="13" t="s">
        <v>36</v>
      </c>
      <c r="B26" s="12">
        <v>1</v>
      </c>
      <c r="C26" s="12">
        <v>7</v>
      </c>
      <c r="D26" s="12">
        <v>3</v>
      </c>
      <c r="E26" s="12"/>
      <c r="F26" s="12">
        <v>136</v>
      </c>
      <c r="G26" s="12">
        <v>8</v>
      </c>
      <c r="H26" s="12">
        <v>54</v>
      </c>
      <c r="I26" s="12"/>
      <c r="J26" s="12">
        <f t="shared" si="3"/>
        <v>209</v>
      </c>
      <c r="K26" s="12">
        <v>146</v>
      </c>
      <c r="L26" s="12">
        <f t="shared" si="4"/>
        <v>63</v>
      </c>
      <c r="M26" s="12">
        <v>40</v>
      </c>
      <c r="N26" s="12">
        <v>36</v>
      </c>
      <c r="O26" s="12">
        <f t="shared" si="5"/>
        <v>245</v>
      </c>
    </row>
    <row r="27" spans="1:15" ht="15" customHeight="1" x14ac:dyDescent="0.25">
      <c r="A27" s="2" t="s">
        <v>45</v>
      </c>
      <c r="B27" s="6"/>
      <c r="C27" s="6">
        <v>13</v>
      </c>
      <c r="D27" s="6">
        <v>3</v>
      </c>
      <c r="E27" s="6"/>
      <c r="F27" s="6">
        <v>99</v>
      </c>
      <c r="G27" s="6">
        <v>4</v>
      </c>
      <c r="H27" s="6">
        <v>32</v>
      </c>
      <c r="I27" s="6"/>
      <c r="J27" s="6">
        <f t="shared" si="3"/>
        <v>151</v>
      </c>
      <c r="K27" s="7">
        <v>115</v>
      </c>
      <c r="L27" s="7">
        <f t="shared" si="4"/>
        <v>36</v>
      </c>
      <c r="M27" s="7">
        <v>18</v>
      </c>
      <c r="N27" s="7">
        <v>27</v>
      </c>
      <c r="O27" s="7">
        <f t="shared" si="5"/>
        <v>178</v>
      </c>
    </row>
    <row r="28" spans="1:15" ht="15" customHeight="1" x14ac:dyDescent="0.25">
      <c r="A28" s="2" t="s">
        <v>10</v>
      </c>
      <c r="B28" s="6">
        <v>6</v>
      </c>
      <c r="C28" s="6">
        <v>35</v>
      </c>
      <c r="D28" s="6">
        <v>18</v>
      </c>
      <c r="E28" s="6">
        <v>1</v>
      </c>
      <c r="F28" s="6">
        <v>508</v>
      </c>
      <c r="G28" s="6">
        <v>55</v>
      </c>
      <c r="H28" s="6">
        <v>324</v>
      </c>
      <c r="I28" s="6"/>
      <c r="J28" s="6">
        <f t="shared" si="3"/>
        <v>947</v>
      </c>
      <c r="K28" s="7">
        <v>589</v>
      </c>
      <c r="L28" s="7">
        <f t="shared" si="4"/>
        <v>358</v>
      </c>
      <c r="M28" s="7">
        <v>277</v>
      </c>
      <c r="N28" s="7">
        <v>52</v>
      </c>
      <c r="O28" s="7">
        <f t="shared" si="5"/>
        <v>999</v>
      </c>
    </row>
    <row r="29" spans="1:15" ht="15" customHeight="1" x14ac:dyDescent="0.25">
      <c r="A29" s="2" t="s">
        <v>60</v>
      </c>
      <c r="B29" s="6">
        <v>1</v>
      </c>
      <c r="C29" s="6">
        <v>10</v>
      </c>
      <c r="D29" s="6">
        <v>1</v>
      </c>
      <c r="E29" s="6">
        <v>1</v>
      </c>
      <c r="F29" s="6">
        <v>90</v>
      </c>
      <c r="G29" s="6">
        <v>103</v>
      </c>
      <c r="H29" s="6">
        <v>63</v>
      </c>
      <c r="I29" s="6"/>
      <c r="J29" s="6">
        <f t="shared" si="3"/>
        <v>269</v>
      </c>
      <c r="K29" s="7">
        <v>204</v>
      </c>
      <c r="L29" s="7">
        <f t="shared" si="4"/>
        <v>65</v>
      </c>
      <c r="M29" s="7">
        <v>46</v>
      </c>
      <c r="N29" s="7">
        <v>13</v>
      </c>
      <c r="O29" s="7">
        <f t="shared" si="5"/>
        <v>282</v>
      </c>
    </row>
    <row r="30" spans="1:15" ht="15" customHeight="1" x14ac:dyDescent="0.25">
      <c r="A30" s="2" t="s">
        <v>16</v>
      </c>
      <c r="B30" s="6">
        <v>7</v>
      </c>
      <c r="C30" s="6">
        <v>4</v>
      </c>
      <c r="D30" s="6">
        <v>13</v>
      </c>
      <c r="E30" s="6">
        <v>1</v>
      </c>
      <c r="F30" s="6">
        <v>146</v>
      </c>
      <c r="G30" s="6">
        <v>16</v>
      </c>
      <c r="H30" s="6">
        <v>110</v>
      </c>
      <c r="I30" s="6"/>
      <c r="J30" s="6">
        <f t="shared" si="3"/>
        <v>297</v>
      </c>
      <c r="K30" s="7">
        <v>177</v>
      </c>
      <c r="L30" s="7">
        <f t="shared" si="4"/>
        <v>120</v>
      </c>
      <c r="M30" s="7">
        <v>102</v>
      </c>
      <c r="N30" s="7">
        <v>45</v>
      </c>
      <c r="O30" s="7">
        <f t="shared" si="5"/>
        <v>342</v>
      </c>
    </row>
    <row r="31" spans="1:15" ht="15" customHeight="1" x14ac:dyDescent="0.25">
      <c r="A31" s="2" t="s">
        <v>35</v>
      </c>
      <c r="B31" s="6">
        <v>3</v>
      </c>
      <c r="C31" s="6">
        <v>25</v>
      </c>
      <c r="D31" s="6">
        <v>6</v>
      </c>
      <c r="E31" s="6">
        <v>2</v>
      </c>
      <c r="F31" s="6">
        <v>309</v>
      </c>
      <c r="G31" s="6">
        <v>30</v>
      </c>
      <c r="H31" s="6">
        <v>298</v>
      </c>
      <c r="I31" s="6"/>
      <c r="J31" s="6">
        <f t="shared" si="3"/>
        <v>673</v>
      </c>
      <c r="K31" s="7">
        <v>365</v>
      </c>
      <c r="L31" s="7">
        <f t="shared" si="4"/>
        <v>308</v>
      </c>
      <c r="M31" s="7">
        <v>260</v>
      </c>
      <c r="N31" s="7">
        <v>49</v>
      </c>
      <c r="O31" s="7">
        <f t="shared" si="5"/>
        <v>722</v>
      </c>
    </row>
    <row r="32" spans="1:15" ht="15" customHeight="1" x14ac:dyDescent="0.25">
      <c r="A32" s="2" t="s">
        <v>38</v>
      </c>
      <c r="B32" s="6">
        <v>2</v>
      </c>
      <c r="C32" s="6">
        <v>16</v>
      </c>
      <c r="D32" s="6">
        <v>5</v>
      </c>
      <c r="E32" s="6">
        <v>1</v>
      </c>
      <c r="F32" s="6">
        <v>224</v>
      </c>
      <c r="G32" s="6">
        <v>1</v>
      </c>
      <c r="H32" s="6">
        <v>216</v>
      </c>
      <c r="I32" s="6"/>
      <c r="J32" s="6">
        <f t="shared" si="3"/>
        <v>465</v>
      </c>
      <c r="K32" s="7">
        <v>248</v>
      </c>
      <c r="L32" s="7">
        <f t="shared" si="4"/>
        <v>217</v>
      </c>
      <c r="M32" s="7">
        <v>199</v>
      </c>
      <c r="N32" s="7">
        <v>24</v>
      </c>
      <c r="O32" s="7">
        <f t="shared" si="5"/>
        <v>489</v>
      </c>
    </row>
    <row r="33" spans="1:15" ht="15" customHeight="1" x14ac:dyDescent="0.25">
      <c r="A33" s="2" t="s">
        <v>43</v>
      </c>
      <c r="B33" s="6"/>
      <c r="C33" s="6">
        <v>7</v>
      </c>
      <c r="D33" s="6">
        <v>6</v>
      </c>
      <c r="E33" s="6">
        <v>1</v>
      </c>
      <c r="F33" s="6">
        <v>161</v>
      </c>
      <c r="G33" s="6">
        <v>18</v>
      </c>
      <c r="H33" s="6">
        <v>102</v>
      </c>
      <c r="I33" s="6"/>
      <c r="J33" s="6">
        <f t="shared" si="3"/>
        <v>295</v>
      </c>
      <c r="K33" s="7">
        <v>185</v>
      </c>
      <c r="L33" s="7">
        <f t="shared" si="4"/>
        <v>110</v>
      </c>
      <c r="M33" s="7">
        <v>92</v>
      </c>
      <c r="N33" s="7">
        <v>12</v>
      </c>
      <c r="O33" s="7">
        <f t="shared" si="5"/>
        <v>307</v>
      </c>
    </row>
    <row r="34" spans="1:15" ht="15" customHeight="1" x14ac:dyDescent="0.25">
      <c r="A34" s="3" t="s">
        <v>77</v>
      </c>
      <c r="B34" s="6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7"/>
      <c r="O34" s="7"/>
    </row>
    <row r="35" spans="1:15" ht="15" customHeight="1" x14ac:dyDescent="0.25">
      <c r="A35" s="2" t="s">
        <v>13</v>
      </c>
      <c r="B35" s="6">
        <v>5622</v>
      </c>
      <c r="C35" s="6">
        <v>58</v>
      </c>
      <c r="D35" s="6">
        <v>315</v>
      </c>
      <c r="E35" s="6">
        <v>33</v>
      </c>
      <c r="F35" s="6">
        <v>103</v>
      </c>
      <c r="G35" s="6">
        <v>15</v>
      </c>
      <c r="H35" s="6">
        <v>137</v>
      </c>
      <c r="I35" s="6"/>
      <c r="J35" s="6">
        <f>SUM(B35:I35)</f>
        <v>6283</v>
      </c>
      <c r="K35" s="7">
        <v>3142</v>
      </c>
      <c r="L35" s="7">
        <f>J35-K35</f>
        <v>3141</v>
      </c>
      <c r="M35" s="7">
        <v>1515</v>
      </c>
      <c r="N35" s="7">
        <v>79</v>
      </c>
      <c r="O35" s="7">
        <f>J35+N35</f>
        <v>6362</v>
      </c>
    </row>
    <row r="36" spans="1:15" ht="15" customHeight="1" x14ac:dyDescent="0.25">
      <c r="A36" s="3" t="s">
        <v>78</v>
      </c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7"/>
      <c r="O36" s="7"/>
    </row>
    <row r="37" spans="1:15" ht="15" customHeight="1" x14ac:dyDescent="0.25">
      <c r="A37" s="2" t="s">
        <v>14</v>
      </c>
      <c r="B37" s="6">
        <v>4</v>
      </c>
      <c r="C37" s="6">
        <v>7</v>
      </c>
      <c r="D37" s="6">
        <v>33</v>
      </c>
      <c r="E37" s="6">
        <v>224</v>
      </c>
      <c r="F37" s="6">
        <v>35</v>
      </c>
      <c r="G37" s="6">
        <v>2</v>
      </c>
      <c r="H37" s="6">
        <v>24</v>
      </c>
      <c r="I37" s="6"/>
      <c r="J37" s="6">
        <f>SUM(B37:I37)</f>
        <v>329</v>
      </c>
      <c r="K37" s="7">
        <v>207</v>
      </c>
      <c r="L37" s="7">
        <f>J37-K37</f>
        <v>122</v>
      </c>
      <c r="M37" s="7">
        <v>80</v>
      </c>
      <c r="N37" s="7">
        <v>33</v>
      </c>
      <c r="O37" s="7">
        <f>J37+N37</f>
        <v>362</v>
      </c>
    </row>
    <row r="38" spans="1:15" ht="15" customHeight="1" x14ac:dyDescent="0.25">
      <c r="A38" s="2" t="s">
        <v>44</v>
      </c>
      <c r="B38" s="6">
        <v>28</v>
      </c>
      <c r="C38" s="6">
        <v>17</v>
      </c>
      <c r="D38" s="6">
        <v>267</v>
      </c>
      <c r="E38" s="6">
        <v>11</v>
      </c>
      <c r="F38" s="6">
        <v>25</v>
      </c>
      <c r="G38" s="6">
        <v>2</v>
      </c>
      <c r="H38" s="6">
        <v>8</v>
      </c>
      <c r="I38" s="6"/>
      <c r="J38" s="6">
        <f>SUM(B38:I38)</f>
        <v>358</v>
      </c>
      <c r="K38" s="7">
        <v>192</v>
      </c>
      <c r="L38" s="7">
        <f>J38-K38</f>
        <v>166</v>
      </c>
      <c r="M38" s="7">
        <v>74</v>
      </c>
      <c r="N38" s="7">
        <v>96</v>
      </c>
      <c r="O38" s="7">
        <f>J38+N38</f>
        <v>454</v>
      </c>
    </row>
    <row r="39" spans="1:15" ht="15" customHeight="1" x14ac:dyDescent="0.25">
      <c r="A39" s="3" t="s">
        <v>79</v>
      </c>
      <c r="B39" s="6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7"/>
      <c r="O39" s="7"/>
    </row>
    <row r="40" spans="1:15" ht="15" customHeight="1" x14ac:dyDescent="0.25">
      <c r="A40" s="2" t="s">
        <v>6</v>
      </c>
      <c r="B40" s="6">
        <v>1</v>
      </c>
      <c r="C40" s="6">
        <v>29</v>
      </c>
      <c r="D40" s="6">
        <v>2</v>
      </c>
      <c r="E40" s="6"/>
      <c r="F40" s="6">
        <v>232</v>
      </c>
      <c r="G40" s="6">
        <v>3</v>
      </c>
      <c r="H40" s="6">
        <v>104</v>
      </c>
      <c r="I40" s="6"/>
      <c r="J40" s="6">
        <f t="shared" ref="J40:J49" si="6">SUM(B40:I40)</f>
        <v>371</v>
      </c>
      <c r="K40" s="7">
        <v>242</v>
      </c>
      <c r="L40" s="7">
        <f t="shared" ref="L40:L49" si="7">J40-K40</f>
        <v>129</v>
      </c>
      <c r="M40" s="7">
        <v>91</v>
      </c>
      <c r="N40" s="7">
        <v>3</v>
      </c>
      <c r="O40" s="7">
        <f t="shared" ref="O40:O49" si="8">J40+N40</f>
        <v>374</v>
      </c>
    </row>
    <row r="41" spans="1:15" ht="15" customHeight="1" x14ac:dyDescent="0.25">
      <c r="A41" s="2" t="s">
        <v>7</v>
      </c>
      <c r="B41" s="6">
        <v>4</v>
      </c>
      <c r="C41" s="6">
        <v>24</v>
      </c>
      <c r="D41" s="6">
        <v>8</v>
      </c>
      <c r="E41" s="6"/>
      <c r="F41" s="6">
        <v>864</v>
      </c>
      <c r="G41" s="6">
        <v>22</v>
      </c>
      <c r="H41" s="6">
        <v>390</v>
      </c>
      <c r="I41" s="6"/>
      <c r="J41" s="6">
        <f t="shared" si="6"/>
        <v>1312</v>
      </c>
      <c r="K41" s="7">
        <v>923</v>
      </c>
      <c r="L41" s="7">
        <f t="shared" si="7"/>
        <v>389</v>
      </c>
      <c r="M41" s="7">
        <v>336</v>
      </c>
      <c r="N41" s="7">
        <v>41</v>
      </c>
      <c r="O41" s="7">
        <f t="shared" si="8"/>
        <v>1353</v>
      </c>
    </row>
    <row r="42" spans="1:15" ht="15" customHeight="1" x14ac:dyDescent="0.25">
      <c r="A42" s="2" t="s">
        <v>17</v>
      </c>
      <c r="B42" s="6"/>
      <c r="C42" s="6">
        <v>11</v>
      </c>
      <c r="D42" s="6">
        <v>1</v>
      </c>
      <c r="E42" s="6"/>
      <c r="F42" s="6">
        <v>53</v>
      </c>
      <c r="G42" s="6"/>
      <c r="H42" s="6">
        <v>24</v>
      </c>
      <c r="I42" s="6"/>
      <c r="J42" s="6">
        <f t="shared" si="6"/>
        <v>89</v>
      </c>
      <c r="K42" s="7">
        <v>57</v>
      </c>
      <c r="L42" s="7">
        <f t="shared" si="7"/>
        <v>32</v>
      </c>
      <c r="M42" s="7">
        <v>22</v>
      </c>
      <c r="N42" s="7">
        <v>9</v>
      </c>
      <c r="O42" s="7">
        <f t="shared" si="8"/>
        <v>98</v>
      </c>
    </row>
    <row r="43" spans="1:15" ht="15" customHeight="1" x14ac:dyDescent="0.25">
      <c r="A43" s="2" t="s">
        <v>19</v>
      </c>
      <c r="B43" s="6"/>
      <c r="C43" s="6">
        <v>8</v>
      </c>
      <c r="D43" s="6"/>
      <c r="E43" s="6">
        <v>1</v>
      </c>
      <c r="F43" s="6">
        <v>40</v>
      </c>
      <c r="G43" s="6"/>
      <c r="H43" s="6">
        <v>25</v>
      </c>
      <c r="I43" s="6"/>
      <c r="J43" s="6">
        <f t="shared" si="6"/>
        <v>74</v>
      </c>
      <c r="K43" s="7">
        <v>43</v>
      </c>
      <c r="L43" s="7">
        <f t="shared" si="7"/>
        <v>31</v>
      </c>
      <c r="M43" s="7">
        <v>22</v>
      </c>
      <c r="N43" s="7">
        <v>14</v>
      </c>
      <c r="O43" s="7">
        <f t="shared" si="8"/>
        <v>88</v>
      </c>
    </row>
    <row r="44" spans="1:15" ht="15" customHeight="1" x14ac:dyDescent="0.25">
      <c r="A44" s="2" t="s">
        <v>20</v>
      </c>
      <c r="B44" s="6"/>
      <c r="C44" s="6">
        <v>2</v>
      </c>
      <c r="D44" s="6"/>
      <c r="E44" s="6"/>
      <c r="F44" s="6">
        <v>31</v>
      </c>
      <c r="G44" s="6">
        <v>5</v>
      </c>
      <c r="H44" s="6">
        <v>10</v>
      </c>
      <c r="I44" s="6"/>
      <c r="J44" s="6">
        <f t="shared" si="6"/>
        <v>48</v>
      </c>
      <c r="K44" s="7">
        <v>40</v>
      </c>
      <c r="L44" s="7">
        <f t="shared" si="7"/>
        <v>8</v>
      </c>
      <c r="M44" s="7">
        <v>5</v>
      </c>
      <c r="N44" s="7">
        <v>17</v>
      </c>
      <c r="O44" s="7">
        <f t="shared" si="8"/>
        <v>65</v>
      </c>
    </row>
    <row r="45" spans="1:15" ht="15" customHeight="1" x14ac:dyDescent="0.25">
      <c r="A45" s="2" t="s">
        <v>23</v>
      </c>
      <c r="B45" s="6"/>
      <c r="C45" s="6">
        <v>13</v>
      </c>
      <c r="D45" s="6">
        <v>1</v>
      </c>
      <c r="E45" s="6"/>
      <c r="F45" s="6">
        <v>77</v>
      </c>
      <c r="G45" s="6">
        <v>5</v>
      </c>
      <c r="H45" s="6">
        <v>40</v>
      </c>
      <c r="I45" s="6"/>
      <c r="J45" s="6">
        <f t="shared" si="6"/>
        <v>136</v>
      </c>
      <c r="K45" s="7">
        <v>75</v>
      </c>
      <c r="L45" s="7">
        <f t="shared" si="7"/>
        <v>61</v>
      </c>
      <c r="M45" s="7">
        <v>37</v>
      </c>
      <c r="N45" s="7">
        <v>12</v>
      </c>
      <c r="O45" s="7">
        <f t="shared" si="8"/>
        <v>148</v>
      </c>
    </row>
    <row r="46" spans="1:15" x14ac:dyDescent="0.25">
      <c r="A46" s="13" t="s">
        <v>24</v>
      </c>
      <c r="B46" s="12"/>
      <c r="C46" s="12">
        <v>6</v>
      </c>
      <c r="D46" s="12"/>
      <c r="E46" s="12"/>
      <c r="F46" s="12">
        <v>40</v>
      </c>
      <c r="G46" s="12"/>
      <c r="H46" s="12">
        <v>17</v>
      </c>
      <c r="I46" s="12"/>
      <c r="J46" s="12">
        <f t="shared" si="6"/>
        <v>63</v>
      </c>
      <c r="K46" s="12">
        <v>39</v>
      </c>
      <c r="L46" s="12">
        <f t="shared" si="7"/>
        <v>24</v>
      </c>
      <c r="M46" s="12">
        <v>16</v>
      </c>
      <c r="N46" s="12">
        <v>8</v>
      </c>
      <c r="O46" s="12">
        <f t="shared" si="8"/>
        <v>71</v>
      </c>
    </row>
    <row r="47" spans="1:15" ht="15" customHeight="1" x14ac:dyDescent="0.25">
      <c r="A47" s="2" t="s">
        <v>25</v>
      </c>
      <c r="B47" s="6"/>
      <c r="C47" s="6">
        <v>12</v>
      </c>
      <c r="D47" s="6">
        <v>3</v>
      </c>
      <c r="E47" s="6"/>
      <c r="F47" s="6">
        <v>119</v>
      </c>
      <c r="G47" s="6">
        <v>2</v>
      </c>
      <c r="H47" s="6">
        <v>38</v>
      </c>
      <c r="I47" s="6"/>
      <c r="J47" s="6">
        <f t="shared" si="6"/>
        <v>174</v>
      </c>
      <c r="K47" s="7">
        <v>112</v>
      </c>
      <c r="L47" s="7">
        <f t="shared" si="7"/>
        <v>62</v>
      </c>
      <c r="M47" s="7">
        <v>38</v>
      </c>
      <c r="N47" s="7">
        <v>20</v>
      </c>
      <c r="O47" s="7">
        <f t="shared" si="8"/>
        <v>194</v>
      </c>
    </row>
    <row r="48" spans="1:15" ht="15" customHeight="1" x14ac:dyDescent="0.25">
      <c r="A48" s="2" t="s">
        <v>26</v>
      </c>
      <c r="B48" s="6"/>
      <c r="C48" s="6">
        <v>1</v>
      </c>
      <c r="D48" s="6"/>
      <c r="E48" s="6">
        <v>1</v>
      </c>
      <c r="F48" s="6">
        <v>46</v>
      </c>
      <c r="G48" s="6"/>
      <c r="H48" s="6">
        <v>14</v>
      </c>
      <c r="I48" s="6"/>
      <c r="J48" s="6">
        <f t="shared" si="6"/>
        <v>62</v>
      </c>
      <c r="K48" s="7">
        <v>38</v>
      </c>
      <c r="L48" s="7">
        <f t="shared" si="7"/>
        <v>24</v>
      </c>
      <c r="M48" s="7">
        <v>13</v>
      </c>
      <c r="N48" s="7">
        <v>16</v>
      </c>
      <c r="O48" s="7">
        <f t="shared" si="8"/>
        <v>78</v>
      </c>
    </row>
    <row r="49" spans="1:15" x14ac:dyDescent="0.25">
      <c r="A49" s="13" t="s">
        <v>42</v>
      </c>
      <c r="B49" s="12"/>
      <c r="C49" s="12">
        <v>6</v>
      </c>
      <c r="D49" s="12">
        <v>4</v>
      </c>
      <c r="E49" s="12">
        <v>1</v>
      </c>
      <c r="F49" s="12">
        <v>742</v>
      </c>
      <c r="G49" s="12">
        <v>24</v>
      </c>
      <c r="H49" s="12">
        <v>337</v>
      </c>
      <c r="I49" s="12"/>
      <c r="J49" s="12">
        <f t="shared" si="6"/>
        <v>1114</v>
      </c>
      <c r="K49" s="12">
        <v>758</v>
      </c>
      <c r="L49" s="12">
        <f t="shared" si="7"/>
        <v>356</v>
      </c>
      <c r="M49" s="12">
        <v>287</v>
      </c>
      <c r="N49" s="12">
        <v>22</v>
      </c>
      <c r="O49" s="12">
        <f t="shared" si="8"/>
        <v>1136</v>
      </c>
    </row>
    <row r="50" spans="1:15" ht="15" customHeight="1" x14ac:dyDescent="0.25">
      <c r="A50" s="3" t="s">
        <v>80</v>
      </c>
      <c r="B50" s="6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7"/>
    </row>
    <row r="51" spans="1:15" ht="15" customHeight="1" x14ac:dyDescent="0.25">
      <c r="A51" s="2" t="s">
        <v>41</v>
      </c>
      <c r="B51" s="6">
        <v>3</v>
      </c>
      <c r="C51" s="6">
        <v>46</v>
      </c>
      <c r="D51" s="6">
        <v>29</v>
      </c>
      <c r="E51" s="6">
        <v>2</v>
      </c>
      <c r="F51" s="6">
        <v>1165</v>
      </c>
      <c r="G51" s="6">
        <v>291</v>
      </c>
      <c r="H51" s="6">
        <v>591</v>
      </c>
      <c r="I51" s="6"/>
      <c r="J51" s="6">
        <f>SUM(B51:I51)</f>
        <v>2127</v>
      </c>
      <c r="K51" s="7">
        <v>1466</v>
      </c>
      <c r="L51" s="7">
        <f>J51-K51</f>
        <v>661</v>
      </c>
      <c r="M51" s="7">
        <v>530</v>
      </c>
      <c r="N51" s="7">
        <v>60</v>
      </c>
      <c r="O51" s="7">
        <f>J51+N51</f>
        <v>2187</v>
      </c>
    </row>
    <row r="52" spans="1:15" ht="15" customHeight="1" x14ac:dyDescent="0.25">
      <c r="A52" s="2" t="s">
        <v>8</v>
      </c>
      <c r="B52" s="6">
        <v>1</v>
      </c>
      <c r="C52" s="6">
        <v>13</v>
      </c>
      <c r="D52" s="6">
        <v>4</v>
      </c>
      <c r="E52" s="6">
        <v>1</v>
      </c>
      <c r="F52" s="6">
        <v>255</v>
      </c>
      <c r="G52" s="6">
        <v>20</v>
      </c>
      <c r="H52" s="6">
        <v>262</v>
      </c>
      <c r="I52" s="6"/>
      <c r="J52" s="6">
        <f>SUM(B52:I52)</f>
        <v>556</v>
      </c>
      <c r="K52" s="7">
        <v>292</v>
      </c>
      <c r="L52" s="7">
        <f>J52-K52</f>
        <v>264</v>
      </c>
      <c r="M52" s="7">
        <v>234</v>
      </c>
      <c r="N52" s="7">
        <v>46</v>
      </c>
      <c r="O52" s="7">
        <f>J52+N52</f>
        <v>602</v>
      </c>
    </row>
    <row r="53" spans="1:15" ht="15" customHeight="1" x14ac:dyDescent="0.25">
      <c r="A53" s="2" t="s">
        <v>27</v>
      </c>
      <c r="B53" s="6">
        <v>3</v>
      </c>
      <c r="C53" s="6">
        <v>3</v>
      </c>
      <c r="D53" s="6">
        <v>1</v>
      </c>
      <c r="E53" s="6">
        <v>1</v>
      </c>
      <c r="F53" s="6">
        <v>13</v>
      </c>
      <c r="G53" s="6"/>
      <c r="H53" s="6">
        <v>20</v>
      </c>
      <c r="I53" s="6"/>
      <c r="J53" s="6">
        <f>SUM(B53:I53)</f>
        <v>41</v>
      </c>
      <c r="K53" s="7">
        <v>3</v>
      </c>
      <c r="L53" s="7">
        <f>J53-K53</f>
        <v>38</v>
      </c>
      <c r="M53" s="7">
        <v>25</v>
      </c>
      <c r="N53" s="7">
        <v>124</v>
      </c>
      <c r="O53" s="7">
        <f>J53+N53</f>
        <v>165</v>
      </c>
    </row>
    <row r="54" spans="1:15" ht="15" customHeight="1" x14ac:dyDescent="0.25">
      <c r="A54" s="2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</row>
    <row r="55" spans="1:15" ht="15" customHeight="1" x14ac:dyDescent="0.25">
      <c r="A55" s="3" t="s">
        <v>82</v>
      </c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7"/>
      <c r="O55" s="7"/>
    </row>
    <row r="56" spans="1:15" ht="15" customHeight="1" x14ac:dyDescent="0.25">
      <c r="A56" s="2" t="s">
        <v>61</v>
      </c>
      <c r="B56" s="6">
        <f t="shared" ref="B56:O56" si="9">B4+SUM(B11:B17)</f>
        <v>18</v>
      </c>
      <c r="C56" s="6">
        <f t="shared" si="9"/>
        <v>69</v>
      </c>
      <c r="D56" s="6">
        <f t="shared" si="9"/>
        <v>44</v>
      </c>
      <c r="E56" s="6">
        <f t="shared" si="9"/>
        <v>16</v>
      </c>
      <c r="F56" s="6">
        <f t="shared" si="9"/>
        <v>2454</v>
      </c>
      <c r="G56" s="6">
        <f t="shared" si="9"/>
        <v>693</v>
      </c>
      <c r="H56" s="6">
        <f t="shared" si="9"/>
        <v>1591</v>
      </c>
      <c r="I56" s="6">
        <f t="shared" si="9"/>
        <v>0</v>
      </c>
      <c r="J56" s="6">
        <f t="shared" si="9"/>
        <v>4885</v>
      </c>
      <c r="K56" s="6">
        <f t="shared" si="9"/>
        <v>3125</v>
      </c>
      <c r="L56" s="6">
        <f t="shared" si="9"/>
        <v>1760</v>
      </c>
      <c r="M56" s="6">
        <f t="shared" ref="M56" si="10">M4+SUM(M11:M17)</f>
        <v>1372</v>
      </c>
      <c r="N56" s="6">
        <f t="shared" si="9"/>
        <v>206</v>
      </c>
      <c r="O56" s="6">
        <f t="shared" si="9"/>
        <v>5091</v>
      </c>
    </row>
    <row r="57" spans="1:15" ht="15" customHeight="1" x14ac:dyDescent="0.25">
      <c r="A57" s="2" t="s">
        <v>72</v>
      </c>
      <c r="B57" s="6">
        <f t="shared" ref="B57:O57" si="11">SUM(B5:B10)</f>
        <v>3</v>
      </c>
      <c r="C57" s="6">
        <f t="shared" si="11"/>
        <v>13</v>
      </c>
      <c r="D57" s="6">
        <f t="shared" si="11"/>
        <v>14</v>
      </c>
      <c r="E57" s="6">
        <f t="shared" si="11"/>
        <v>2</v>
      </c>
      <c r="F57" s="6">
        <f t="shared" si="11"/>
        <v>663</v>
      </c>
      <c r="G57" s="6">
        <f t="shared" si="11"/>
        <v>23</v>
      </c>
      <c r="H57" s="6">
        <f t="shared" si="11"/>
        <v>223</v>
      </c>
      <c r="I57" s="6">
        <f t="shared" si="11"/>
        <v>1</v>
      </c>
      <c r="J57" s="6">
        <f t="shared" si="11"/>
        <v>942</v>
      </c>
      <c r="K57" s="6">
        <f t="shared" si="11"/>
        <v>699</v>
      </c>
      <c r="L57" s="6">
        <f t="shared" si="11"/>
        <v>243</v>
      </c>
      <c r="M57" s="6">
        <f t="shared" ref="M57" si="12">SUM(M5:M10)</f>
        <v>162</v>
      </c>
      <c r="N57" s="6">
        <f t="shared" si="11"/>
        <v>82</v>
      </c>
      <c r="O57" s="6">
        <f t="shared" si="11"/>
        <v>1024</v>
      </c>
    </row>
    <row r="58" spans="1:15" ht="15" customHeight="1" x14ac:dyDescent="0.25">
      <c r="A58" s="2" t="s">
        <v>66</v>
      </c>
      <c r="B58" s="6">
        <f t="shared" ref="B58:O58" si="13">B19+SUM(B28:B33)</f>
        <v>44</v>
      </c>
      <c r="C58" s="6">
        <f t="shared" si="13"/>
        <v>184</v>
      </c>
      <c r="D58" s="6">
        <f t="shared" si="13"/>
        <v>89</v>
      </c>
      <c r="E58" s="6">
        <f t="shared" si="13"/>
        <v>12</v>
      </c>
      <c r="F58" s="6">
        <f t="shared" si="13"/>
        <v>2865</v>
      </c>
      <c r="G58" s="6">
        <f t="shared" si="13"/>
        <v>389</v>
      </c>
      <c r="H58" s="6">
        <f t="shared" si="13"/>
        <v>2380</v>
      </c>
      <c r="I58" s="6">
        <f t="shared" si="13"/>
        <v>0</v>
      </c>
      <c r="J58" s="6">
        <f t="shared" si="13"/>
        <v>5963</v>
      </c>
      <c r="K58" s="6">
        <f t="shared" si="13"/>
        <v>3467</v>
      </c>
      <c r="L58" s="6">
        <f t="shared" si="13"/>
        <v>2496</v>
      </c>
      <c r="M58" s="6">
        <f t="shared" ref="M58" si="14">M19+SUM(M28:M33)</f>
        <v>2113</v>
      </c>
      <c r="N58" s="6">
        <f t="shared" si="13"/>
        <v>292</v>
      </c>
      <c r="O58" s="6">
        <f t="shared" si="13"/>
        <v>6255</v>
      </c>
    </row>
    <row r="59" spans="1:15" ht="15" customHeight="1" x14ac:dyDescent="0.25">
      <c r="A59" s="2" t="s">
        <v>73</v>
      </c>
      <c r="B59" s="6">
        <f t="shared" ref="B59:O59" si="15">SUM(B20:B27)</f>
        <v>20</v>
      </c>
      <c r="C59" s="6">
        <f t="shared" si="15"/>
        <v>98</v>
      </c>
      <c r="D59" s="6">
        <f t="shared" si="15"/>
        <v>39</v>
      </c>
      <c r="E59" s="6">
        <f t="shared" si="15"/>
        <v>5</v>
      </c>
      <c r="F59" s="6">
        <f t="shared" si="15"/>
        <v>1351</v>
      </c>
      <c r="G59" s="6">
        <f t="shared" si="15"/>
        <v>127</v>
      </c>
      <c r="H59" s="6">
        <f t="shared" si="15"/>
        <v>661</v>
      </c>
      <c r="I59" s="6">
        <f t="shared" si="15"/>
        <v>2</v>
      </c>
      <c r="J59" s="6">
        <f t="shared" si="15"/>
        <v>2303</v>
      </c>
      <c r="K59" s="6">
        <f t="shared" si="15"/>
        <v>1562</v>
      </c>
      <c r="L59" s="6">
        <f t="shared" si="15"/>
        <v>741</v>
      </c>
      <c r="M59" s="6">
        <f t="shared" ref="M59" si="16">SUM(M20:M27)</f>
        <v>498</v>
      </c>
      <c r="N59" s="6">
        <f t="shared" si="15"/>
        <v>351</v>
      </c>
      <c r="O59" s="6">
        <f t="shared" si="15"/>
        <v>2654</v>
      </c>
    </row>
    <row r="60" spans="1:15" ht="15" customHeight="1" x14ac:dyDescent="0.25">
      <c r="A60" s="2" t="s">
        <v>62</v>
      </c>
      <c r="B60" s="6">
        <f>B35</f>
        <v>5622</v>
      </c>
      <c r="C60" s="6">
        <f t="shared" ref="C60:O60" si="17">C35</f>
        <v>58</v>
      </c>
      <c r="D60" s="6">
        <f t="shared" si="17"/>
        <v>315</v>
      </c>
      <c r="E60" s="6">
        <f t="shared" si="17"/>
        <v>33</v>
      </c>
      <c r="F60" s="6">
        <f t="shared" si="17"/>
        <v>103</v>
      </c>
      <c r="G60" s="6">
        <f t="shared" si="17"/>
        <v>15</v>
      </c>
      <c r="H60" s="6">
        <f t="shared" si="17"/>
        <v>137</v>
      </c>
      <c r="I60" s="6">
        <f t="shared" si="17"/>
        <v>0</v>
      </c>
      <c r="J60" s="6">
        <f t="shared" si="17"/>
        <v>6283</v>
      </c>
      <c r="K60" s="6">
        <f t="shared" si="17"/>
        <v>3142</v>
      </c>
      <c r="L60" s="6">
        <f t="shared" si="17"/>
        <v>3141</v>
      </c>
      <c r="M60" s="6">
        <f t="shared" ref="M60" si="18">M35</f>
        <v>1515</v>
      </c>
      <c r="N60" s="6">
        <f t="shared" si="17"/>
        <v>79</v>
      </c>
      <c r="O60" s="6">
        <f t="shared" si="17"/>
        <v>6362</v>
      </c>
    </row>
    <row r="61" spans="1:15" ht="15" customHeight="1" x14ac:dyDescent="0.25">
      <c r="A61" s="2" t="s">
        <v>68</v>
      </c>
      <c r="B61" s="6">
        <f t="shared" ref="B61:O61" si="19">B37+B38</f>
        <v>32</v>
      </c>
      <c r="C61" s="6">
        <f t="shared" si="19"/>
        <v>24</v>
      </c>
      <c r="D61" s="6">
        <f t="shared" si="19"/>
        <v>300</v>
      </c>
      <c r="E61" s="6">
        <f t="shared" si="19"/>
        <v>235</v>
      </c>
      <c r="F61" s="6">
        <f t="shared" si="19"/>
        <v>60</v>
      </c>
      <c r="G61" s="6">
        <f t="shared" si="19"/>
        <v>4</v>
      </c>
      <c r="H61" s="6">
        <f t="shared" si="19"/>
        <v>32</v>
      </c>
      <c r="I61" s="6">
        <f t="shared" si="19"/>
        <v>0</v>
      </c>
      <c r="J61" s="6">
        <f t="shared" si="19"/>
        <v>687</v>
      </c>
      <c r="K61" s="6">
        <f t="shared" si="19"/>
        <v>399</v>
      </c>
      <c r="L61" s="6">
        <f t="shared" si="19"/>
        <v>288</v>
      </c>
      <c r="M61" s="6">
        <f t="shared" ref="M61" si="20">M37+M38</f>
        <v>154</v>
      </c>
      <c r="N61" s="6">
        <f t="shared" si="19"/>
        <v>129</v>
      </c>
      <c r="O61" s="6">
        <f t="shared" si="19"/>
        <v>816</v>
      </c>
    </row>
    <row r="62" spans="1:15" ht="15" customHeight="1" x14ac:dyDescent="0.25">
      <c r="A62" s="2" t="s">
        <v>63</v>
      </c>
      <c r="B62" s="6">
        <f t="shared" ref="B62:O62" si="21">SUM(B40:B49)</f>
        <v>5</v>
      </c>
      <c r="C62" s="6">
        <f t="shared" si="21"/>
        <v>112</v>
      </c>
      <c r="D62" s="6">
        <f t="shared" si="21"/>
        <v>19</v>
      </c>
      <c r="E62" s="6">
        <f t="shared" si="21"/>
        <v>3</v>
      </c>
      <c r="F62" s="6">
        <f t="shared" si="21"/>
        <v>2244</v>
      </c>
      <c r="G62" s="6">
        <f t="shared" si="21"/>
        <v>61</v>
      </c>
      <c r="H62" s="6">
        <f t="shared" si="21"/>
        <v>999</v>
      </c>
      <c r="I62" s="6">
        <f t="shared" si="21"/>
        <v>0</v>
      </c>
      <c r="J62" s="6">
        <f t="shared" si="21"/>
        <v>3443</v>
      </c>
      <c r="K62" s="6">
        <f t="shared" si="21"/>
        <v>2327</v>
      </c>
      <c r="L62" s="6">
        <f t="shared" si="21"/>
        <v>1116</v>
      </c>
      <c r="M62" s="6">
        <f t="shared" ref="M62" si="22">SUM(M40:M49)</f>
        <v>867</v>
      </c>
      <c r="N62" s="6">
        <f t="shared" si="21"/>
        <v>162</v>
      </c>
      <c r="O62" s="6">
        <f t="shared" si="21"/>
        <v>3605</v>
      </c>
    </row>
    <row r="63" spans="1:15" ht="15" customHeight="1" x14ac:dyDescent="0.25">
      <c r="A63" s="2" t="s">
        <v>64</v>
      </c>
      <c r="B63" s="6">
        <f>SUM(B51:B53)</f>
        <v>7</v>
      </c>
      <c r="C63" s="6">
        <f t="shared" ref="C63:O63" si="23">SUM(C51:C53)</f>
        <v>62</v>
      </c>
      <c r="D63" s="6">
        <f t="shared" si="23"/>
        <v>34</v>
      </c>
      <c r="E63" s="6">
        <f t="shared" si="23"/>
        <v>4</v>
      </c>
      <c r="F63" s="6">
        <f t="shared" si="23"/>
        <v>1433</v>
      </c>
      <c r="G63" s="6">
        <f t="shared" si="23"/>
        <v>311</v>
      </c>
      <c r="H63" s="6">
        <f t="shared" si="23"/>
        <v>873</v>
      </c>
      <c r="I63" s="6">
        <f t="shared" si="23"/>
        <v>0</v>
      </c>
      <c r="J63" s="6">
        <f t="shared" si="23"/>
        <v>2724</v>
      </c>
      <c r="K63" s="6">
        <f t="shared" si="23"/>
        <v>1761</v>
      </c>
      <c r="L63" s="6">
        <f t="shared" si="23"/>
        <v>963</v>
      </c>
      <c r="M63" s="6">
        <f t="shared" ref="M63" si="24">SUM(M51:M53)</f>
        <v>789</v>
      </c>
      <c r="N63" s="6">
        <f t="shared" si="23"/>
        <v>230</v>
      </c>
      <c r="O63" s="6">
        <f t="shared" si="23"/>
        <v>2954</v>
      </c>
    </row>
    <row r="64" spans="1:15" s="16" customFormat="1" ht="1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5"/>
      <c r="L64" s="15"/>
      <c r="M64" s="15"/>
      <c r="N64" s="15"/>
      <c r="O64" s="15"/>
    </row>
    <row r="65" spans="1:18" s="19" customFormat="1" ht="15" customHeight="1" x14ac:dyDescent="0.25">
      <c r="A65" s="17" t="s">
        <v>65</v>
      </c>
      <c r="B65" s="18">
        <f>SUM(B56:B63)</f>
        <v>5751</v>
      </c>
      <c r="C65" s="18">
        <f t="shared" ref="C65:O65" si="25">SUM(C56:C63)</f>
        <v>620</v>
      </c>
      <c r="D65" s="18">
        <f t="shared" si="25"/>
        <v>854</v>
      </c>
      <c r="E65" s="18">
        <f t="shared" si="25"/>
        <v>310</v>
      </c>
      <c r="F65" s="18">
        <f t="shared" si="25"/>
        <v>11173</v>
      </c>
      <c r="G65" s="18">
        <f t="shared" si="25"/>
        <v>1623</v>
      </c>
      <c r="H65" s="18">
        <f t="shared" si="25"/>
        <v>6896</v>
      </c>
      <c r="I65" s="18">
        <f t="shared" si="25"/>
        <v>3</v>
      </c>
      <c r="J65" s="18">
        <f t="shared" si="25"/>
        <v>27230</v>
      </c>
      <c r="K65" s="18">
        <f t="shared" si="25"/>
        <v>16482</v>
      </c>
      <c r="L65" s="18">
        <f t="shared" si="25"/>
        <v>10748</v>
      </c>
      <c r="M65" s="18">
        <f t="shared" ref="M65" si="26">SUM(M56:M63)</f>
        <v>7470</v>
      </c>
      <c r="N65" s="18">
        <f t="shared" si="25"/>
        <v>1531</v>
      </c>
      <c r="O65" s="18">
        <f t="shared" si="25"/>
        <v>28761</v>
      </c>
    </row>
    <row r="66" spans="1:18" s="19" customFormat="1" ht="15" customHeight="1" x14ac:dyDescent="0.25">
      <c r="A66" s="22" t="s">
        <v>67</v>
      </c>
      <c r="B66" s="18">
        <f>B65-B57-B59</f>
        <v>5728</v>
      </c>
      <c r="C66" s="18">
        <f t="shared" ref="C66:O66" si="27">C65-C57-C59</f>
        <v>509</v>
      </c>
      <c r="D66" s="18">
        <f t="shared" si="27"/>
        <v>801</v>
      </c>
      <c r="E66" s="18">
        <f t="shared" si="27"/>
        <v>303</v>
      </c>
      <c r="F66" s="18">
        <f t="shared" si="27"/>
        <v>9159</v>
      </c>
      <c r="G66" s="18">
        <f t="shared" si="27"/>
        <v>1473</v>
      </c>
      <c r="H66" s="18">
        <f t="shared" si="27"/>
        <v>6012</v>
      </c>
      <c r="I66" s="18">
        <f t="shared" si="27"/>
        <v>0</v>
      </c>
      <c r="J66" s="18">
        <f t="shared" si="27"/>
        <v>23985</v>
      </c>
      <c r="K66" s="18">
        <f t="shared" si="27"/>
        <v>14221</v>
      </c>
      <c r="L66" s="18">
        <f t="shared" si="27"/>
        <v>9764</v>
      </c>
      <c r="M66" s="18">
        <f t="shared" ref="M66" si="28">M65-M57-M59</f>
        <v>6810</v>
      </c>
      <c r="N66" s="18">
        <f t="shared" si="27"/>
        <v>1098</v>
      </c>
      <c r="O66" s="18">
        <f t="shared" si="27"/>
        <v>25083</v>
      </c>
    </row>
    <row r="67" spans="1:18" s="19" customFormat="1" ht="1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1"/>
      <c r="L67" s="21"/>
      <c r="M67" s="21"/>
      <c r="N67" s="21"/>
      <c r="O67" s="21"/>
    </row>
    <row r="68" spans="1:18" x14ac:dyDescent="0.25">
      <c r="A68" s="5" t="s">
        <v>57</v>
      </c>
      <c r="B68" s="8">
        <v>6079</v>
      </c>
      <c r="C68" s="8">
        <v>658</v>
      </c>
      <c r="D68" s="9">
        <v>938</v>
      </c>
      <c r="E68" s="8">
        <v>397</v>
      </c>
      <c r="F68" s="8">
        <v>9340</v>
      </c>
      <c r="G68" s="8">
        <v>1480</v>
      </c>
      <c r="H68" s="8">
        <v>8405</v>
      </c>
      <c r="I68" s="8"/>
      <c r="J68" s="8">
        <v>27301</v>
      </c>
      <c r="R68" t="s">
        <v>59</v>
      </c>
    </row>
    <row r="69" spans="1:18" ht="16.5" customHeight="1" x14ac:dyDescent="0.25">
      <c r="A69" s="23" t="s">
        <v>69</v>
      </c>
      <c r="B69" s="11">
        <f>B68-B66</f>
        <v>351</v>
      </c>
      <c r="C69" s="11">
        <f t="shared" ref="C69:J69" si="29">C68-C66</f>
        <v>149</v>
      </c>
      <c r="D69" s="11">
        <f t="shared" si="29"/>
        <v>137</v>
      </c>
      <c r="E69" s="11">
        <f t="shared" si="29"/>
        <v>94</v>
      </c>
      <c r="F69" s="11">
        <f t="shared" si="29"/>
        <v>181</v>
      </c>
      <c r="G69" s="11">
        <f t="shared" si="29"/>
        <v>7</v>
      </c>
      <c r="H69" s="11">
        <f t="shared" si="29"/>
        <v>2393</v>
      </c>
      <c r="I69" s="11"/>
      <c r="J69" s="11">
        <f t="shared" si="29"/>
        <v>3316</v>
      </c>
    </row>
    <row r="70" spans="1: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</row>
    <row r="71" spans="1:18" x14ac:dyDescent="0.25">
      <c r="A71" s="10" t="s">
        <v>58</v>
      </c>
      <c r="B71" s="11">
        <v>49</v>
      </c>
      <c r="C71" s="11">
        <v>53</v>
      </c>
      <c r="D71" s="11">
        <v>18</v>
      </c>
      <c r="E71" s="11">
        <v>59</v>
      </c>
      <c r="F71" s="11">
        <v>49</v>
      </c>
      <c r="G71" s="11">
        <v>30</v>
      </c>
      <c r="H71" s="11">
        <v>64</v>
      </c>
      <c r="I71" s="11"/>
      <c r="J71" s="11">
        <f>SUM(B71:H71)</f>
        <v>322</v>
      </c>
    </row>
    <row r="72" spans="1: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</row>
    <row r="73" spans="1:18" x14ac:dyDescent="0.25">
      <c r="A73" s="10" t="s">
        <v>56</v>
      </c>
      <c r="B73" s="11">
        <f t="shared" ref="B73:H73" si="30">B68+B71</f>
        <v>6128</v>
      </c>
      <c r="C73" s="11">
        <f t="shared" si="30"/>
        <v>711</v>
      </c>
      <c r="D73" s="11">
        <f t="shared" si="30"/>
        <v>956</v>
      </c>
      <c r="E73" s="11">
        <f t="shared" si="30"/>
        <v>456</v>
      </c>
      <c r="F73" s="11">
        <f t="shared" si="30"/>
        <v>9389</v>
      </c>
      <c r="G73" s="11">
        <f t="shared" si="30"/>
        <v>1510</v>
      </c>
      <c r="H73" s="11">
        <f t="shared" si="30"/>
        <v>8469</v>
      </c>
      <c r="I73" s="11"/>
      <c r="J73" s="11"/>
    </row>
  </sheetData>
  <sortState ref="A48:Q83">
    <sortCondition ref="A47"/>
  </sortState>
  <mergeCells count="2">
    <mergeCell ref="A1:B1"/>
    <mergeCell ref="C1:D1"/>
  </mergeCells>
  <pageMargins left="0.39370078740157499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{2ACB87FC-30B2-E411-9409-005056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2015-02-24T10:16:53Z</dcterms:created>
  <dcterms:modified xsi:type="dcterms:W3CDTF">2015-03-11T09:44:29Z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